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se use karein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Ord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D966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166" fontId="0" fillId="0" borderId="0" pivotButton="0" quotePrefix="0" xfId="0"/>
    <xf numFmtId="0" fontId="2" fillId="2" borderId="0" pivotButton="0" quotePrefix="0" xfId="0"/>
    <xf numFmtId="0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RETURN HISAB - Kaise use karein (free template)</t>
        </is>
      </c>
    </row>
    <row r="2">
      <c r="A2" t="inlineStr"/>
    </row>
    <row r="3">
      <c r="A3" t="inlineStr">
        <is>
          <t>1. Apne courier portal (TCS, Leopards, PostEx, Trax, M&amp;P, Call Courier) se pichle 1-3 mahine ki orders sheet download karein.</t>
        </is>
      </c>
    </row>
    <row r="4">
      <c r="A4" t="inlineStr">
        <is>
          <t>2. 'Orders' sheet mein har column ke neeche apna data paste karein. Peeli line (heading) ko na badlein.</t>
        </is>
      </c>
    </row>
    <row r="5">
      <c r="A5" t="inlineStr">
        <is>
          <t>3. Pehle se likhi EXAMPLE rows (naranji rang) mita dein, phir apna data dalein.</t>
        </is>
      </c>
    </row>
    <row r="6">
      <c r="A6" t="inlineStr">
        <is>
          <t>4. Status mein sirf yeh likhein: Delivered, Returned ya RTO. Phone Confirmed mein Y ya N.</t>
        </is>
      </c>
    </row>
    <row r="7">
      <c r="A7" t="inlineStr">
        <is>
          <t>5. 'Summary' sheet mein upar peeli cells mein apna courier kharcha likhein (delivery charge aur return charge, fi parcel).</t>
        </is>
      </c>
    </row>
    <row r="8">
      <c r="A8" t="inlineStr">
        <is>
          <t>6. Summary mein shehar, courier, wajah aur product ke naam aap badal sakte hain. Hisab khud ban jayega.</t>
        </is>
      </c>
    </row>
    <row r="9">
      <c r="A9" t="inlineStr">
        <is>
          <t>7. Customer ka naam na dalein. Phone number sirf tab dalein jab baar baar inkar karne wale dhoondne hon.</t>
        </is>
      </c>
    </row>
    <row r="10">
      <c r="A10" t="inlineStr"/>
    </row>
    <row r="11">
      <c r="A11" t="inlineStr">
        <is>
          <t>Note: Is file mein koi macro nahi. Google Sheets mein upload karke chalayein (File &gt; Import ya Drive par upload &gt; Open with Google Sheets).</t>
        </is>
      </c>
    </row>
    <row r="12">
      <c r="A12" t="inlineStr">
        <is>
          <t>Return % = (Returned + RTO) / kul orders. 'Rs nuqsan' = wapas aane wale orders ka COD + courier ka zaya kharcha.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RETURN HISAB - SUMMARY (sirf formulas, khud update hota hai)</t>
        </is>
      </c>
    </row>
    <row r="3">
      <c r="A3" t="inlineStr">
        <is>
          <t>Delivery charge fi parcel (Rs) - apna likhein</t>
        </is>
      </c>
      <c r="B3" s="2" t="n">
        <v>200</v>
      </c>
    </row>
    <row r="4">
      <c r="A4" t="inlineStr">
        <is>
          <t>Return charge fi wapas parcel (Rs) - apna likhein</t>
        </is>
      </c>
      <c r="B4" s="2" t="n">
        <v>150</v>
      </c>
    </row>
    <row r="6">
      <c r="A6" t="inlineStr">
        <is>
          <t>Kul orders</t>
        </is>
      </c>
      <c r="B6">
        <f>COUNTA(Orders!$A$2:$A$2000)</f>
        <v/>
      </c>
    </row>
    <row r="7">
      <c r="A7" t="inlineStr">
        <is>
          <t>Delivered</t>
        </is>
      </c>
      <c r="B7">
        <f>COUNTIF(Orders!$G$2:$G$2000,"Delivered")</f>
        <v/>
      </c>
    </row>
    <row r="8">
      <c r="A8" t="inlineStr">
        <is>
          <t>Wapas (Returned + RTO)</t>
        </is>
      </c>
      <c r="B8">
        <f>COUNTIF(Orders!$G$2:$G$2000,"Returned")+COUNTIF(Orders!$G$2:$G$2000,"RTO")</f>
        <v/>
      </c>
    </row>
    <row r="9">
      <c r="A9" t="inlineStr">
        <is>
          <t>Return %</t>
        </is>
      </c>
      <c r="B9" s="3">
        <f>IFERROR(B8/B6,0)</f>
        <v/>
      </c>
    </row>
    <row r="10">
      <c r="A10" t="inlineStr">
        <is>
          <t>Wapas orders ka COD value (Rs) - jo sale nahi hui</t>
        </is>
      </c>
      <c r="B10" s="4">
        <f>SUMIF(Orders!$G$2:$G$2000,"Returned",Orders!$F$2:$F$2000)+SUMIF(Orders!$G$2:$G$2000,"RTO",Orders!$F$2:$F$2000)</f>
        <v/>
      </c>
    </row>
    <row r="11">
      <c r="A11" t="inlineStr">
        <is>
          <t>Courier kharcha zaya (Rs) = wapas parcels x (delivery + return)</t>
        </is>
      </c>
      <c r="B11" s="4">
        <f>B8*($B$3+$B$4)</f>
        <v/>
      </c>
    </row>
    <row r="12">
      <c r="A12" s="5" t="inlineStr">
        <is>
          <t>KUL Rs NUQSAN (COD value + zaya kharcha)</t>
        </is>
      </c>
      <c r="B12" s="6">
        <f>B10+B11</f>
        <v/>
      </c>
    </row>
    <row r="13">
      <c r="A13" t="inlineStr">
        <is>
          <t>Average delivery attempts (wapas orders)</t>
        </is>
      </c>
      <c r="B13" s="7">
        <f>IFERROR((SUMIF(Orders!$G$2:$G$2000,"Returned",Orders!$I$2:$I$2000)+SUMIF(Orders!$G$2:$G$2000,"RTO",Orders!$I$2:$I$2000))/B8,0)</f>
        <v/>
      </c>
    </row>
    <row r="14">
      <c r="A14" t="inlineStr">
        <is>
          <t>Average booking-to-dispatch din (wapas orders)</t>
        </is>
      </c>
      <c r="B14" s="7">
        <f>IFERROR((SUMIF(Orders!$G$2:$G$2000,"Returned",Orders!$K$2:$K$2000)+SUMIF(Orders!$G$2:$G$2000,"RTO",Orders!$K$2:$K$2000))/B8,0)</f>
        <v/>
      </c>
    </row>
    <row r="15">
      <c r="A15" t="inlineStr">
        <is>
          <t>Average booking-to-dispatch din (delivered)</t>
        </is>
      </c>
      <c r="B15" s="7">
        <f>IFERROR(SUMIF(Orders!$G$2:$G$2000,"Delivered",Orders!$K$2:$K$2000)/B7,0)</f>
        <v/>
      </c>
    </row>
    <row r="18">
      <c r="A18" s="5" t="inlineStr">
        <is>
          <t>SHEHAR ke hisab se (naam badal sakte hain)</t>
        </is>
      </c>
      <c r="B18" s="8" t="inlineStr">
        <is>
          <t>Orders</t>
        </is>
      </c>
      <c r="C18" s="8" t="inlineStr">
        <is>
          <t>Wapas</t>
        </is>
      </c>
      <c r="D18" s="8" t="inlineStr">
        <is>
          <t>Return %</t>
        </is>
      </c>
      <c r="E18" s="8" t="inlineStr">
        <is>
          <t>Wapas COD (Rs)</t>
        </is>
      </c>
    </row>
    <row r="19">
      <c r="A19" t="inlineStr">
        <is>
          <t>Karachi</t>
        </is>
      </c>
      <c r="B19">
        <f>COUNTIF(Orders!$C$2:$C$2000,$A19)</f>
        <v/>
      </c>
      <c r="C19">
        <f>COUNTIFS(Orders!$C$2:$C$2000,$A19,Orders!$G$2:$G$2000,"Returned")+COUNTIFS(Orders!$C$2:$C$2000,$A19,Orders!$G$2:$G$2000,"RTO")</f>
        <v/>
      </c>
      <c r="D19" s="3">
        <f>IFERROR(C19/B19,0)</f>
        <v/>
      </c>
      <c r="E19" s="4">
        <f>SUMIFS(Orders!$F$2:$F$2000,Orders!$C$2:$C$2000,$A19,Orders!$G$2:$G$2000,"Returned")+SUMIFS(Orders!$F$2:$F$2000,Orders!$C$2:$C$2000,$A19,Orders!$G$2:$G$2000,"RTO")</f>
        <v/>
      </c>
    </row>
    <row r="20">
      <c r="A20" t="inlineStr">
        <is>
          <t>Lahore</t>
        </is>
      </c>
      <c r="B20">
        <f>COUNTIF(Orders!$C$2:$C$2000,$A20)</f>
        <v/>
      </c>
      <c r="C20">
        <f>COUNTIFS(Orders!$C$2:$C$2000,$A20,Orders!$G$2:$G$2000,"Returned")+COUNTIFS(Orders!$C$2:$C$2000,$A20,Orders!$G$2:$G$2000,"RTO")</f>
        <v/>
      </c>
      <c r="D20" s="3">
        <f>IFERROR(C20/B20,0)</f>
        <v/>
      </c>
      <c r="E20" s="4">
        <f>SUMIFS(Orders!$F$2:$F$2000,Orders!$C$2:$C$2000,$A20,Orders!$G$2:$G$2000,"Returned")+SUMIFS(Orders!$F$2:$F$2000,Orders!$C$2:$C$2000,$A20,Orders!$G$2:$G$2000,"RTO")</f>
        <v/>
      </c>
    </row>
    <row r="21">
      <c r="A21" t="inlineStr">
        <is>
          <t>Islamabad</t>
        </is>
      </c>
      <c r="B21">
        <f>COUNTIF(Orders!$C$2:$C$2000,$A21)</f>
        <v/>
      </c>
      <c r="C21">
        <f>COUNTIFS(Orders!$C$2:$C$2000,$A21,Orders!$G$2:$G$2000,"Returned")+COUNTIFS(Orders!$C$2:$C$2000,$A21,Orders!$G$2:$G$2000,"RTO")</f>
        <v/>
      </c>
      <c r="D21" s="3">
        <f>IFERROR(C21/B21,0)</f>
        <v/>
      </c>
      <c r="E21" s="4">
        <f>SUMIFS(Orders!$F$2:$F$2000,Orders!$C$2:$C$2000,$A21,Orders!$G$2:$G$2000,"Returned")+SUMIFS(Orders!$F$2:$F$2000,Orders!$C$2:$C$2000,$A21,Orders!$G$2:$G$2000,"RTO")</f>
        <v/>
      </c>
    </row>
    <row r="22">
      <c r="A22" t="inlineStr">
        <is>
          <t>Rawalpindi</t>
        </is>
      </c>
      <c r="B22">
        <f>COUNTIF(Orders!$C$2:$C$2000,$A22)</f>
        <v/>
      </c>
      <c r="C22">
        <f>COUNTIFS(Orders!$C$2:$C$2000,$A22,Orders!$G$2:$G$2000,"Returned")+COUNTIFS(Orders!$C$2:$C$2000,$A22,Orders!$G$2:$G$2000,"RTO")</f>
        <v/>
      </c>
      <c r="D22" s="3">
        <f>IFERROR(C22/B22,0)</f>
        <v/>
      </c>
      <c r="E22" s="4">
        <f>SUMIFS(Orders!$F$2:$F$2000,Orders!$C$2:$C$2000,$A22,Orders!$G$2:$G$2000,"Returned")+SUMIFS(Orders!$F$2:$F$2000,Orders!$C$2:$C$2000,$A22,Orders!$G$2:$G$2000,"RTO")</f>
        <v/>
      </c>
    </row>
    <row r="23">
      <c r="A23" t="inlineStr">
        <is>
          <t>Faisalabad</t>
        </is>
      </c>
      <c r="B23">
        <f>COUNTIF(Orders!$C$2:$C$2000,$A23)</f>
        <v/>
      </c>
      <c r="C23">
        <f>COUNTIFS(Orders!$C$2:$C$2000,$A23,Orders!$G$2:$G$2000,"Returned")+COUNTIFS(Orders!$C$2:$C$2000,$A23,Orders!$G$2:$G$2000,"RTO")</f>
        <v/>
      </c>
      <c r="D23" s="3">
        <f>IFERROR(C23/B23,0)</f>
        <v/>
      </c>
      <c r="E23" s="4">
        <f>SUMIFS(Orders!$F$2:$F$2000,Orders!$C$2:$C$2000,$A23,Orders!$G$2:$G$2000,"Returned")+SUMIFS(Orders!$F$2:$F$2000,Orders!$C$2:$C$2000,$A23,Orders!$G$2:$G$2000,"RTO")</f>
        <v/>
      </c>
    </row>
    <row r="24">
      <c r="A24" t="inlineStr">
        <is>
          <t>Multan</t>
        </is>
      </c>
      <c r="B24">
        <f>COUNTIF(Orders!$C$2:$C$2000,$A24)</f>
        <v/>
      </c>
      <c r="C24">
        <f>COUNTIFS(Orders!$C$2:$C$2000,$A24,Orders!$G$2:$G$2000,"Returned")+COUNTIFS(Orders!$C$2:$C$2000,$A24,Orders!$G$2:$G$2000,"RTO")</f>
        <v/>
      </c>
      <c r="D24" s="3">
        <f>IFERROR(C24/B24,0)</f>
        <v/>
      </c>
      <c r="E24" s="4">
        <f>SUMIFS(Orders!$F$2:$F$2000,Orders!$C$2:$C$2000,$A24,Orders!$G$2:$G$2000,"Returned")+SUMIFS(Orders!$F$2:$F$2000,Orders!$C$2:$C$2000,$A24,Orders!$G$2:$G$2000,"RTO")</f>
        <v/>
      </c>
    </row>
    <row r="25">
      <c r="A25" t="inlineStr">
        <is>
          <t>Peshawar</t>
        </is>
      </c>
      <c r="B25">
        <f>COUNTIF(Orders!$C$2:$C$2000,$A25)</f>
        <v/>
      </c>
      <c r="C25">
        <f>COUNTIFS(Orders!$C$2:$C$2000,$A25,Orders!$G$2:$G$2000,"Returned")+COUNTIFS(Orders!$C$2:$C$2000,$A25,Orders!$G$2:$G$2000,"RTO")</f>
        <v/>
      </c>
      <c r="D25" s="3">
        <f>IFERROR(C25/B25,0)</f>
        <v/>
      </c>
      <c r="E25" s="4">
        <f>SUMIFS(Orders!$F$2:$F$2000,Orders!$C$2:$C$2000,$A25,Orders!$G$2:$G$2000,"Returned")+SUMIFS(Orders!$F$2:$F$2000,Orders!$C$2:$C$2000,$A25,Orders!$G$2:$G$2000,"RTO")</f>
        <v/>
      </c>
    </row>
    <row r="26">
      <c r="A26" t="inlineStr">
        <is>
          <t>Quetta</t>
        </is>
      </c>
      <c r="B26">
        <f>COUNTIF(Orders!$C$2:$C$2000,$A26)</f>
        <v/>
      </c>
      <c r="C26">
        <f>COUNTIFS(Orders!$C$2:$C$2000,$A26,Orders!$G$2:$G$2000,"Returned")+COUNTIFS(Orders!$C$2:$C$2000,$A26,Orders!$G$2:$G$2000,"RTO")</f>
        <v/>
      </c>
      <c r="D26" s="3">
        <f>IFERROR(C26/B26,0)</f>
        <v/>
      </c>
      <c r="E26" s="4">
        <f>SUMIFS(Orders!$F$2:$F$2000,Orders!$C$2:$C$2000,$A26,Orders!$G$2:$G$2000,"Returned")+SUMIFS(Orders!$F$2:$F$2000,Orders!$C$2:$C$2000,$A26,Orders!$G$2:$G$2000,"RTO")</f>
        <v/>
      </c>
    </row>
    <row r="27">
      <c r="A27" t="inlineStr">
        <is>
          <t>Hyderabad</t>
        </is>
      </c>
      <c r="B27">
        <f>COUNTIF(Orders!$C$2:$C$2000,$A27)</f>
        <v/>
      </c>
      <c r="C27">
        <f>COUNTIFS(Orders!$C$2:$C$2000,$A27,Orders!$G$2:$G$2000,"Returned")+COUNTIFS(Orders!$C$2:$C$2000,$A27,Orders!$G$2:$G$2000,"RTO")</f>
        <v/>
      </c>
      <c r="D27" s="3">
        <f>IFERROR(C27/B27,0)</f>
        <v/>
      </c>
      <c r="E27" s="4">
        <f>SUMIFS(Orders!$F$2:$F$2000,Orders!$C$2:$C$2000,$A27,Orders!$G$2:$G$2000,"Returned")+SUMIFS(Orders!$F$2:$F$2000,Orders!$C$2:$C$2000,$A27,Orders!$G$2:$G$2000,"RTO")</f>
        <v/>
      </c>
    </row>
    <row r="28">
      <c r="A28" t="inlineStr">
        <is>
          <t>Sialkot</t>
        </is>
      </c>
      <c r="B28">
        <f>COUNTIF(Orders!$C$2:$C$2000,$A28)</f>
        <v/>
      </c>
      <c r="C28">
        <f>COUNTIFS(Orders!$C$2:$C$2000,$A28,Orders!$G$2:$G$2000,"Returned")+COUNTIFS(Orders!$C$2:$C$2000,$A28,Orders!$G$2:$G$2000,"RTO")</f>
        <v/>
      </c>
      <c r="D28" s="3">
        <f>IFERROR(C28/B28,0)</f>
        <v/>
      </c>
      <c r="E28" s="4">
        <f>SUMIFS(Orders!$F$2:$F$2000,Orders!$C$2:$C$2000,$A28,Orders!$G$2:$G$2000,"Returned")+SUMIFS(Orders!$F$2:$F$2000,Orders!$C$2:$C$2000,$A28,Orders!$G$2:$G$2000,"RTO")</f>
        <v/>
      </c>
    </row>
    <row r="29">
      <c r="A29" t="inlineStr">
        <is>
          <t>Gujranwala</t>
        </is>
      </c>
      <c r="B29">
        <f>COUNTIF(Orders!$C$2:$C$2000,$A29)</f>
        <v/>
      </c>
      <c r="C29">
        <f>COUNTIFS(Orders!$C$2:$C$2000,$A29,Orders!$G$2:$G$2000,"Returned")+COUNTIFS(Orders!$C$2:$C$2000,$A29,Orders!$G$2:$G$2000,"RTO")</f>
        <v/>
      </c>
      <c r="D29" s="3">
        <f>IFERROR(C29/B29,0)</f>
        <v/>
      </c>
      <c r="E29" s="4">
        <f>SUMIFS(Orders!$F$2:$F$2000,Orders!$C$2:$C$2000,$A29,Orders!$G$2:$G$2000,"Returned")+SUMIFS(Orders!$F$2:$F$2000,Orders!$C$2:$C$2000,$A29,Orders!$G$2:$G$2000,"RTO")</f>
        <v/>
      </c>
    </row>
    <row r="30">
      <c r="A30" t="inlineStr">
        <is>
          <t>Sukkur</t>
        </is>
      </c>
      <c r="B30">
        <f>COUNTIF(Orders!$C$2:$C$2000,$A30)</f>
        <v/>
      </c>
      <c r="C30">
        <f>COUNTIFS(Orders!$C$2:$C$2000,$A30,Orders!$G$2:$G$2000,"Returned")+COUNTIFS(Orders!$C$2:$C$2000,$A30,Orders!$G$2:$G$2000,"RTO")</f>
        <v/>
      </c>
      <c r="D30" s="3">
        <f>IFERROR(C30/B30,0)</f>
        <v/>
      </c>
      <c r="E30" s="4">
        <f>SUMIFS(Orders!$F$2:$F$2000,Orders!$C$2:$C$2000,$A30,Orders!$G$2:$G$2000,"Returned")+SUMIFS(Orders!$F$2:$F$2000,Orders!$C$2:$C$2000,$A30,Orders!$G$2:$G$2000,"RTO")</f>
        <v/>
      </c>
    </row>
    <row r="31">
      <c r="A31" t="inlineStr">
        <is>
          <t>Baqi (list se bahar)</t>
        </is>
      </c>
      <c r="B31">
        <f>$B$6-SUM(B19:B30)</f>
        <v/>
      </c>
      <c r="C31">
        <f>$B$8-SUM(C19:C30)</f>
        <v/>
      </c>
      <c r="D31" s="3">
        <f>IFERROR(C31/B31,0)</f>
        <v/>
      </c>
      <c r="E31" s="4">
        <f>$B$10-SUM(E19:E30)</f>
        <v/>
      </c>
    </row>
    <row r="33">
      <c r="A33" s="5" t="inlineStr">
        <is>
          <t>COURIER ke hisab se</t>
        </is>
      </c>
      <c r="B33" s="8" t="inlineStr">
        <is>
          <t>Orders</t>
        </is>
      </c>
      <c r="C33" s="8" t="inlineStr">
        <is>
          <t>Wapas</t>
        </is>
      </c>
      <c r="D33" s="8" t="inlineStr">
        <is>
          <t>Return %</t>
        </is>
      </c>
      <c r="E33" s="8" t="inlineStr">
        <is>
          <t>Wapas COD (Rs)</t>
        </is>
      </c>
    </row>
    <row r="34">
      <c r="A34" t="inlineStr">
        <is>
          <t>TCS</t>
        </is>
      </c>
      <c r="B34">
        <f>COUNTIF(Orders!$D$2:$D$2000,$A34)</f>
        <v/>
      </c>
      <c r="C34">
        <f>COUNTIFS(Orders!$D$2:$D$2000,$A34,Orders!$G$2:$G$2000,"Returned")+COUNTIFS(Orders!$D$2:$D$2000,$A34,Orders!$G$2:$G$2000,"RTO")</f>
        <v/>
      </c>
      <c r="D34" s="3">
        <f>IFERROR(C34/B34,0)</f>
        <v/>
      </c>
      <c r="E34" s="4">
        <f>SUMIFS(Orders!$F$2:$F$2000,Orders!$D$2:$D$2000,$A34,Orders!$G$2:$G$2000,"Returned")+SUMIFS(Orders!$F$2:$F$2000,Orders!$D$2:$D$2000,$A34,Orders!$G$2:$G$2000,"RTO")</f>
        <v/>
      </c>
    </row>
    <row r="35">
      <c r="A35" t="inlineStr">
        <is>
          <t>Leopards</t>
        </is>
      </c>
      <c r="B35">
        <f>COUNTIF(Orders!$D$2:$D$2000,$A35)</f>
        <v/>
      </c>
      <c r="C35">
        <f>COUNTIFS(Orders!$D$2:$D$2000,$A35,Orders!$G$2:$G$2000,"Returned")+COUNTIFS(Orders!$D$2:$D$2000,$A35,Orders!$G$2:$G$2000,"RTO")</f>
        <v/>
      </c>
      <c r="D35" s="3">
        <f>IFERROR(C35/B35,0)</f>
        <v/>
      </c>
      <c r="E35" s="4">
        <f>SUMIFS(Orders!$F$2:$F$2000,Orders!$D$2:$D$2000,$A35,Orders!$G$2:$G$2000,"Returned")+SUMIFS(Orders!$F$2:$F$2000,Orders!$D$2:$D$2000,$A35,Orders!$G$2:$G$2000,"RTO")</f>
        <v/>
      </c>
    </row>
    <row r="36">
      <c r="A36" t="inlineStr">
        <is>
          <t>PostEx</t>
        </is>
      </c>
      <c r="B36">
        <f>COUNTIF(Orders!$D$2:$D$2000,$A36)</f>
        <v/>
      </c>
      <c r="C36">
        <f>COUNTIFS(Orders!$D$2:$D$2000,$A36,Orders!$G$2:$G$2000,"Returned")+COUNTIFS(Orders!$D$2:$D$2000,$A36,Orders!$G$2:$G$2000,"RTO")</f>
        <v/>
      </c>
      <c r="D36" s="3">
        <f>IFERROR(C36/B36,0)</f>
        <v/>
      </c>
      <c r="E36" s="4">
        <f>SUMIFS(Orders!$F$2:$F$2000,Orders!$D$2:$D$2000,$A36,Orders!$G$2:$G$2000,"Returned")+SUMIFS(Orders!$F$2:$F$2000,Orders!$D$2:$D$2000,$A36,Orders!$G$2:$G$2000,"RTO")</f>
        <v/>
      </c>
    </row>
    <row r="37">
      <c r="A37" t="inlineStr">
        <is>
          <t>Trax</t>
        </is>
      </c>
      <c r="B37">
        <f>COUNTIF(Orders!$D$2:$D$2000,$A37)</f>
        <v/>
      </c>
      <c r="C37">
        <f>COUNTIFS(Orders!$D$2:$D$2000,$A37,Orders!$G$2:$G$2000,"Returned")+COUNTIFS(Orders!$D$2:$D$2000,$A37,Orders!$G$2:$G$2000,"RTO")</f>
        <v/>
      </c>
      <c r="D37" s="3">
        <f>IFERROR(C37/B37,0)</f>
        <v/>
      </c>
      <c r="E37" s="4">
        <f>SUMIFS(Orders!$F$2:$F$2000,Orders!$D$2:$D$2000,$A37,Orders!$G$2:$G$2000,"Returned")+SUMIFS(Orders!$F$2:$F$2000,Orders!$D$2:$D$2000,$A37,Orders!$G$2:$G$2000,"RTO")</f>
        <v/>
      </c>
    </row>
    <row r="38">
      <c r="A38" t="inlineStr">
        <is>
          <t>M&amp;P</t>
        </is>
      </c>
      <c r="B38">
        <f>COUNTIF(Orders!$D$2:$D$2000,$A38)</f>
        <v/>
      </c>
      <c r="C38">
        <f>COUNTIFS(Orders!$D$2:$D$2000,$A38,Orders!$G$2:$G$2000,"Returned")+COUNTIFS(Orders!$D$2:$D$2000,$A38,Orders!$G$2:$G$2000,"RTO")</f>
        <v/>
      </c>
      <c r="D38" s="3">
        <f>IFERROR(C38/B38,0)</f>
        <v/>
      </c>
      <c r="E38" s="4">
        <f>SUMIFS(Orders!$F$2:$F$2000,Orders!$D$2:$D$2000,$A38,Orders!$G$2:$G$2000,"Returned")+SUMIFS(Orders!$F$2:$F$2000,Orders!$D$2:$D$2000,$A38,Orders!$G$2:$G$2000,"RTO")</f>
        <v/>
      </c>
    </row>
    <row r="39">
      <c r="A39" t="inlineStr">
        <is>
          <t>Call Courier</t>
        </is>
      </c>
      <c r="B39">
        <f>COUNTIF(Orders!$D$2:$D$2000,$A39)</f>
        <v/>
      </c>
      <c r="C39">
        <f>COUNTIFS(Orders!$D$2:$D$2000,$A39,Orders!$G$2:$G$2000,"Returned")+COUNTIFS(Orders!$D$2:$D$2000,$A39,Orders!$G$2:$G$2000,"RTO")</f>
        <v/>
      </c>
      <c r="D39" s="3">
        <f>IFERROR(C39/B39,0)</f>
        <v/>
      </c>
      <c r="E39" s="4">
        <f>SUMIFS(Orders!$F$2:$F$2000,Orders!$D$2:$D$2000,$A39,Orders!$G$2:$G$2000,"Returned")+SUMIFS(Orders!$F$2:$F$2000,Orders!$D$2:$D$2000,$A39,Orders!$G$2:$G$2000,"RTO")</f>
        <v/>
      </c>
    </row>
    <row r="40">
      <c r="A40" t="inlineStr">
        <is>
          <t>Baqi (list se bahar)</t>
        </is>
      </c>
      <c r="B40">
        <f>$B$6-SUM(B34:B39)</f>
        <v/>
      </c>
      <c r="C40">
        <f>$B$8-SUM(C34:C39)</f>
        <v/>
      </c>
      <c r="D40" s="3">
        <f>IFERROR(C40/B40,0)</f>
        <v/>
      </c>
      <c r="E40" s="4">
        <f>$B$10-SUM(E34:E39)</f>
        <v/>
      </c>
    </row>
    <row r="42">
      <c r="A42" s="5" t="inlineStr">
        <is>
          <t>WAPSI KI WAJAH (sirf wapas orders)</t>
        </is>
      </c>
      <c r="B42" s="8" t="inlineStr">
        <is>
          <t>Wapas</t>
        </is>
      </c>
      <c r="C42" s="8" t="inlineStr">
        <is>
          <t>% of wapas</t>
        </is>
      </c>
    </row>
    <row r="43">
      <c r="A43" t="inlineStr">
        <is>
          <t>Customer refused</t>
        </is>
      </c>
      <c r="B43">
        <f>COUNTIFS(Orders!$H$2:$H$2000,$A43,Orders!$G$2:$G$2000,"Returned")+COUNTIFS(Orders!$H$2:$H$2000,$A43,Orders!$G$2:$G$2000,"RTO")</f>
        <v/>
      </c>
      <c r="C43" s="3">
        <f>IFERROR(B43/$B$8,0)</f>
        <v/>
      </c>
    </row>
    <row r="44">
      <c r="A44" t="inlineStr">
        <is>
          <t>Customer not reachable</t>
        </is>
      </c>
      <c r="B44">
        <f>COUNTIFS(Orders!$H$2:$H$2000,$A44,Orders!$G$2:$G$2000,"Returned")+COUNTIFS(Orders!$H$2:$H$2000,$A44,Orders!$G$2:$G$2000,"RTO")</f>
        <v/>
      </c>
      <c r="C44" s="3">
        <f>IFERROR(B44/$B$8,0)</f>
        <v/>
      </c>
    </row>
    <row r="45">
      <c r="A45" t="inlineStr">
        <is>
          <t>Wrong/incomplete address</t>
        </is>
      </c>
      <c r="B45">
        <f>COUNTIFS(Orders!$H$2:$H$2000,$A45,Orders!$G$2:$G$2000,"Returned")+COUNTIFS(Orders!$H$2:$H$2000,$A45,Orders!$G$2:$G$2000,"RTO")</f>
        <v/>
      </c>
      <c r="C45" s="3">
        <f>IFERROR(B45/$B$8,0)</f>
        <v/>
      </c>
    </row>
    <row r="46">
      <c r="A46" t="inlineStr">
        <is>
          <t>Customer cancelled</t>
        </is>
      </c>
      <c r="B46">
        <f>COUNTIFS(Orders!$H$2:$H$2000,$A46,Orders!$G$2:$G$2000,"Returned")+COUNTIFS(Orders!$H$2:$H$2000,$A46,Orders!$G$2:$G$2000,"RTO")</f>
        <v/>
      </c>
      <c r="C46" s="3">
        <f>IFERROR(B46/$B$8,0)</f>
        <v/>
      </c>
    </row>
    <row r="47">
      <c r="A47" t="inlineStr">
        <is>
          <t>Late delivery</t>
        </is>
      </c>
      <c r="B47">
        <f>COUNTIFS(Orders!$H$2:$H$2000,$A47,Orders!$G$2:$G$2000,"Returned")+COUNTIFS(Orders!$H$2:$H$2000,$A47,Orders!$G$2:$G$2000,"RTO")</f>
        <v/>
      </c>
      <c r="C47" s="3">
        <f>IFERROR(B47/$B$8,0)</f>
        <v/>
      </c>
    </row>
    <row r="48">
      <c r="A48" t="inlineStr">
        <is>
          <t>Fake order</t>
        </is>
      </c>
      <c r="B48">
        <f>COUNTIFS(Orders!$H$2:$H$2000,$A48,Orders!$G$2:$G$2000,"Returned")+COUNTIFS(Orders!$H$2:$H$2000,$A48,Orders!$G$2:$G$2000,"RTO")</f>
        <v/>
      </c>
      <c r="C48" s="3">
        <f>IFERROR(B48/$B$8,0)</f>
        <v/>
      </c>
    </row>
    <row r="49">
      <c r="A49" t="inlineStr">
        <is>
          <t>Product issue/mismatch</t>
        </is>
      </c>
      <c r="B49">
        <f>COUNTIFS(Orders!$H$2:$H$2000,$A49,Orders!$G$2:$G$2000,"Returned")+COUNTIFS(Orders!$H$2:$H$2000,$A49,Orders!$G$2:$G$2000,"RTO")</f>
        <v/>
      </c>
      <c r="C49" s="3">
        <f>IFERROR(B49/$B$8,0)</f>
        <v/>
      </c>
    </row>
    <row r="50">
      <c r="A50" t="inlineStr">
        <is>
          <t>Other</t>
        </is>
      </c>
      <c r="B50">
        <f>COUNTIFS(Orders!$H$2:$H$2000,$A50,Orders!$G$2:$G$2000,"Returned")+COUNTIFS(Orders!$H$2:$H$2000,$A50,Orders!$G$2:$G$2000,"RTO")</f>
        <v/>
      </c>
      <c r="C50" s="3">
        <f>IFERROR(B50/$B$8,0)</f>
        <v/>
      </c>
    </row>
    <row r="51">
      <c r="A51" t="inlineStr">
        <is>
          <t>Wajah khali / list se bahar</t>
        </is>
      </c>
      <c r="B51">
        <f>$B$8-SUM(B43:B50)</f>
        <v/>
      </c>
      <c r="C51" s="3">
        <f>IFERROR(B51/$B$8,0)</f>
        <v/>
      </c>
    </row>
    <row r="53">
      <c r="A53" s="5" t="inlineStr">
        <is>
          <t>PRODUCT ke hisab se (apne product ke naam likhein)</t>
        </is>
      </c>
      <c r="B53" s="8" t="inlineStr">
        <is>
          <t>Orders</t>
        </is>
      </c>
      <c r="C53" s="8" t="inlineStr">
        <is>
          <t>Wapas</t>
        </is>
      </c>
      <c r="D53" s="8" t="inlineStr">
        <is>
          <t>Return %</t>
        </is>
      </c>
      <c r="E53" s="8" t="inlineStr">
        <is>
          <t>Wapas COD (Rs)</t>
        </is>
      </c>
    </row>
    <row r="54">
      <c r="A54" t="inlineStr">
        <is>
          <t>Lawn Suit</t>
        </is>
      </c>
      <c r="B54">
        <f>COUNTIF(Orders!$E$2:$E$2000,$A54)</f>
        <v/>
      </c>
      <c r="C54">
        <f>COUNTIFS(Orders!$E$2:$E$2000,$A54,Orders!$G$2:$G$2000,"Returned")+COUNTIFS(Orders!$E$2:$E$2000,$A54,Orders!$G$2:$G$2000,"RTO")</f>
        <v/>
      </c>
      <c r="D54" s="3">
        <f>IFERROR(C54/B54,0)</f>
        <v/>
      </c>
      <c r="E54" s="4">
        <f>SUMIFS(Orders!$F$2:$F$2000,Orders!$E$2:$E$2000,$A54,Orders!$G$2:$G$2000,"Returned")+SUMIFS(Orders!$F$2:$F$2000,Orders!$E$2:$E$2000,$A54,Orders!$G$2:$G$2000,"RTO")</f>
        <v/>
      </c>
    </row>
    <row r="55">
      <c r="A55" t="inlineStr">
        <is>
          <t>Kurti</t>
        </is>
      </c>
      <c r="B55">
        <f>COUNTIF(Orders!$E$2:$E$2000,$A55)</f>
        <v/>
      </c>
      <c r="C55">
        <f>COUNTIFS(Orders!$E$2:$E$2000,$A55,Orders!$G$2:$G$2000,"Returned")+COUNTIFS(Orders!$E$2:$E$2000,$A55,Orders!$G$2:$G$2000,"RTO")</f>
        <v/>
      </c>
      <c r="D55" s="3">
        <f>IFERROR(C55/B55,0)</f>
        <v/>
      </c>
      <c r="E55" s="4">
        <f>SUMIFS(Orders!$F$2:$F$2000,Orders!$E$2:$E$2000,$A55,Orders!$G$2:$G$2000,"Returned")+SUMIFS(Orders!$F$2:$F$2000,Orders!$E$2:$E$2000,$A55,Orders!$G$2:$G$2000,"RTO")</f>
        <v/>
      </c>
    </row>
    <row r="56">
      <c r="A56" t="inlineStr">
        <is>
          <t>Face Serum</t>
        </is>
      </c>
      <c r="B56">
        <f>COUNTIF(Orders!$E$2:$E$2000,$A56)</f>
        <v/>
      </c>
      <c r="C56">
        <f>COUNTIFS(Orders!$E$2:$E$2000,$A56,Orders!$G$2:$G$2000,"Returned")+COUNTIFS(Orders!$E$2:$E$2000,$A56,Orders!$G$2:$G$2000,"RTO")</f>
        <v/>
      </c>
      <c r="D56" s="3">
        <f>IFERROR(C56/B56,0)</f>
        <v/>
      </c>
      <c r="E56" s="4">
        <f>SUMIFS(Orders!$F$2:$F$2000,Orders!$E$2:$E$2000,$A56,Orders!$G$2:$G$2000,"Returned")+SUMIFS(Orders!$F$2:$F$2000,Orders!$E$2:$E$2000,$A56,Orders!$G$2:$G$2000,"RTO")</f>
        <v/>
      </c>
    </row>
    <row r="57">
      <c r="A57" t="inlineStr">
        <is>
          <t>Lipstick Set</t>
        </is>
      </c>
      <c r="B57">
        <f>COUNTIF(Orders!$E$2:$E$2000,$A57)</f>
        <v/>
      </c>
      <c r="C57">
        <f>COUNTIFS(Orders!$E$2:$E$2000,$A57,Orders!$G$2:$G$2000,"Returned")+COUNTIFS(Orders!$E$2:$E$2000,$A57,Orders!$G$2:$G$2000,"RTO")</f>
        <v/>
      </c>
      <c r="D57" s="3">
        <f>IFERROR(C57/B57,0)</f>
        <v/>
      </c>
      <c r="E57" s="4">
        <f>SUMIFS(Orders!$F$2:$F$2000,Orders!$E$2:$E$2000,$A57,Orders!$G$2:$G$2000,"Returned")+SUMIFS(Orders!$F$2:$F$2000,Orders!$E$2:$E$2000,$A57,Orders!$G$2:$G$2000,"RTO")</f>
        <v/>
      </c>
    </row>
    <row r="58">
      <c r="A58" t="inlineStr">
        <is>
          <t>Handbag</t>
        </is>
      </c>
      <c r="B58">
        <f>COUNTIF(Orders!$E$2:$E$2000,$A58)</f>
        <v/>
      </c>
      <c r="C58">
        <f>COUNTIFS(Orders!$E$2:$E$2000,$A58,Orders!$G$2:$G$2000,"Returned")+COUNTIFS(Orders!$E$2:$E$2000,$A58,Orders!$G$2:$G$2000,"RTO")</f>
        <v/>
      </c>
      <c r="D58" s="3">
        <f>IFERROR(C58/B58,0)</f>
        <v/>
      </c>
      <c r="E58" s="4">
        <f>SUMIFS(Orders!$F$2:$F$2000,Orders!$E$2:$E$2000,$A58,Orders!$G$2:$G$2000,"Returned")+SUMIFS(Orders!$F$2:$F$2000,Orders!$E$2:$E$2000,$A58,Orders!$G$2:$G$2000,"RTO")</f>
        <v/>
      </c>
    </row>
    <row r="59">
      <c r="A59" t="inlineStr">
        <is>
          <t>Kitchen Organizer</t>
        </is>
      </c>
      <c r="B59">
        <f>COUNTIF(Orders!$E$2:$E$2000,$A59)</f>
        <v/>
      </c>
      <c r="C59">
        <f>COUNTIFS(Orders!$E$2:$E$2000,$A59,Orders!$G$2:$G$2000,"Returned")+COUNTIFS(Orders!$E$2:$E$2000,$A59,Orders!$G$2:$G$2000,"RTO")</f>
        <v/>
      </c>
      <c r="D59" s="3">
        <f>IFERROR(C59/B59,0)</f>
        <v/>
      </c>
      <c r="E59" s="4">
        <f>SUMIFS(Orders!$F$2:$F$2000,Orders!$E$2:$E$2000,$A59,Orders!$G$2:$G$2000,"Returned")+SUMIFS(Orders!$F$2:$F$2000,Orders!$E$2:$E$2000,$A59,Orders!$G$2:$G$2000,"RTO")</f>
        <v/>
      </c>
    </row>
    <row r="60">
      <c r="A60" t="inlineStr">
        <is>
          <t>Bedsheet</t>
        </is>
      </c>
      <c r="B60">
        <f>COUNTIF(Orders!$E$2:$E$2000,$A60)</f>
        <v/>
      </c>
      <c r="C60">
        <f>COUNTIFS(Orders!$E$2:$E$2000,$A60,Orders!$G$2:$G$2000,"Returned")+COUNTIFS(Orders!$E$2:$E$2000,$A60,Orders!$G$2:$G$2000,"RTO")</f>
        <v/>
      </c>
      <c r="D60" s="3">
        <f>IFERROR(C60/B60,0)</f>
        <v/>
      </c>
      <c r="E60" s="4">
        <f>SUMIFS(Orders!$F$2:$F$2000,Orders!$E$2:$E$2000,$A60,Orders!$G$2:$G$2000,"Returned")+SUMIFS(Orders!$F$2:$F$2000,Orders!$E$2:$E$2000,$A60,Orders!$G$2:$G$2000,"RTO")</f>
        <v/>
      </c>
    </row>
    <row r="61">
      <c r="A61" t="inlineStr">
        <is>
          <t>Perfume</t>
        </is>
      </c>
      <c r="B61">
        <f>COUNTIF(Orders!$E$2:$E$2000,$A61)</f>
        <v/>
      </c>
      <c r="C61">
        <f>COUNTIFS(Orders!$E$2:$E$2000,$A61,Orders!$G$2:$G$2000,"Returned")+COUNTIFS(Orders!$E$2:$E$2000,$A61,Orders!$G$2:$G$2000,"RTO")</f>
        <v/>
      </c>
      <c r="D61" s="3">
        <f>IFERROR(C61/B61,0)</f>
        <v/>
      </c>
      <c r="E61" s="4">
        <f>SUMIFS(Orders!$F$2:$F$2000,Orders!$E$2:$E$2000,$A61,Orders!$G$2:$G$2000,"Returned")+SUMIFS(Orders!$F$2:$F$2000,Orders!$E$2:$E$2000,$A61,Orders!$G$2:$G$2000,"RTO")</f>
        <v/>
      </c>
    </row>
    <row r="62">
      <c r="A62" t="inlineStr">
        <is>
          <t>Baqi (list se bahar)</t>
        </is>
      </c>
      <c r="B62">
        <f>$B$6-SUM(B54:B61)</f>
        <v/>
      </c>
      <c r="C62">
        <f>$B$8-SUM(C54:C61)</f>
        <v/>
      </c>
      <c r="D62" s="3">
        <f>IFERROR(C62/B62,0)</f>
        <v/>
      </c>
      <c r="E62" s="4">
        <f>$B$10-SUM(E54:E61)</f>
        <v/>
      </c>
    </row>
    <row r="64">
      <c r="A64" s="5" t="inlineStr">
        <is>
          <t>PHONE CONFIRMATION ka asar</t>
        </is>
      </c>
      <c r="B64" s="8" t="inlineStr">
        <is>
          <t>Orders</t>
        </is>
      </c>
      <c r="C64" s="8" t="inlineStr">
        <is>
          <t>Wapas</t>
        </is>
      </c>
      <c r="D64" s="8" t="inlineStr">
        <is>
          <t>Return %</t>
        </is>
      </c>
    </row>
    <row r="65">
      <c r="A65" t="inlineStr">
        <is>
          <t>Phone confirm kiya (Y)</t>
        </is>
      </c>
      <c r="B65">
        <f>COUNTIF(Orders!$J$2:$J$2000,"Y")</f>
        <v/>
      </c>
      <c r="C65">
        <f>COUNTIFS(Orders!$J$2:$J$2000,"Y",Orders!$G$2:$G$2000,"Returned")+COUNTIFS(Orders!$J$2:$J$2000,"Y",Orders!$G$2:$G$2000,"RTO")</f>
        <v/>
      </c>
      <c r="D65" s="3">
        <f>IFERROR(C65/B65,0)</f>
        <v/>
      </c>
    </row>
    <row r="66">
      <c r="A66" t="inlineStr">
        <is>
          <t>Phone confirm nahi kiya (N)</t>
        </is>
      </c>
      <c r="B66">
        <f>COUNTIF(Orders!$J$2:$J$2000,"N")</f>
        <v/>
      </c>
      <c r="C66">
        <f>COUNTIFS(Orders!$J$2:$J$2000,"N",Orders!$G$2:$G$2000,"Returned")+COUNTIFS(Orders!$J$2:$J$2000,"N",Orders!$G$2:$G$2000,"RTO")</f>
        <v/>
      </c>
      <c r="D66" s="3">
        <f>IFERROR(C66/B66,0)</f>
        <v/>
      </c>
    </row>
    <row r="67">
      <c r="A67" t="inlineStr">
        <is>
          <t>Farq (N ka return % minus Y ka return %)</t>
        </is>
      </c>
      <c r="D67" s="3">
        <f>D66-D65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3" customWidth="1" min="4" max="4"/>
    <col width="18" customWidth="1" min="5" max="5"/>
    <col width="14" customWidth="1" min="6" max="6"/>
    <col width="16" customWidth="1" min="7" max="7"/>
    <col width="26" customWidth="1" min="8" max="8"/>
    <col width="10" customWidth="1" min="9" max="9"/>
    <col width="12" customWidth="1" min="10" max="10"/>
    <col width="12" customWidth="1" min="11" max="11"/>
    <col width="18" customWidth="1" min="12" max="12"/>
  </cols>
  <sheetData>
    <row r="1">
      <c r="A1" s="8" t="inlineStr">
        <is>
          <t>Order ID</t>
        </is>
      </c>
      <c r="B1" s="8" t="inlineStr">
        <is>
          <t>Order Date</t>
        </is>
      </c>
      <c r="C1" s="8" t="inlineStr">
        <is>
          <t>City</t>
        </is>
      </c>
      <c r="D1" s="8" t="inlineStr">
        <is>
          <t>Courier</t>
        </is>
      </c>
      <c r="E1" s="8" t="inlineStr">
        <is>
          <t>Product</t>
        </is>
      </c>
      <c r="F1" s="8" t="inlineStr">
        <is>
          <t>COD Amount (Rs)</t>
        </is>
      </c>
      <c r="G1" s="8" t="inlineStr">
        <is>
          <t>Status (Delivered/Returned/RTO)</t>
        </is>
      </c>
      <c r="H1" s="8" t="inlineStr">
        <is>
          <t>Return Reason</t>
        </is>
      </c>
      <c r="I1" s="8" t="inlineStr">
        <is>
          <t>Delivery Attempts</t>
        </is>
      </c>
      <c r="J1" s="8" t="inlineStr">
        <is>
          <t>Phone Confirmed (Y/N)</t>
        </is>
      </c>
      <c r="K1" s="8" t="inlineStr">
        <is>
          <t>Booking-to-Dispatch Days</t>
        </is>
      </c>
      <c r="L1" s="8" t="inlineStr">
        <is>
          <t>Customer Phone (optional, refuser check)</t>
        </is>
      </c>
    </row>
    <row r="2">
      <c r="A2" s="9" t="inlineStr">
        <is>
          <t>EX-1001</t>
        </is>
      </c>
      <c r="B2" s="10" t="n">
        <v>46297</v>
      </c>
      <c r="C2" s="9" t="inlineStr">
        <is>
          <t>Karachi</t>
        </is>
      </c>
      <c r="D2" s="9" t="inlineStr">
        <is>
          <t>PostEx</t>
        </is>
      </c>
      <c r="E2" s="9" t="inlineStr">
        <is>
          <t>Lawn Suit</t>
        </is>
      </c>
      <c r="F2" s="9" t="n">
        <v>3500</v>
      </c>
      <c r="G2" s="9" t="inlineStr">
        <is>
          <t>Delivered</t>
        </is>
      </c>
      <c r="H2" s="9" t="inlineStr"/>
      <c r="I2" s="9" t="n">
        <v>1</v>
      </c>
      <c r="J2" s="9" t="inlineStr">
        <is>
          <t>Y</t>
        </is>
      </c>
      <c r="K2" s="9" t="n">
        <v>1</v>
      </c>
      <c r="L2" s="9" t="inlineStr">
        <is>
          <t>EXAMPLE</t>
        </is>
      </c>
    </row>
    <row r="3">
      <c r="A3" s="9" t="inlineStr">
        <is>
          <t>EX-1002</t>
        </is>
      </c>
      <c r="B3" s="10" t="n">
        <v>46298</v>
      </c>
      <c r="C3" s="9" t="inlineStr">
        <is>
          <t>Quetta</t>
        </is>
      </c>
      <c r="D3" s="9" t="inlineStr">
        <is>
          <t>Leopards</t>
        </is>
      </c>
      <c r="E3" s="9" t="inlineStr">
        <is>
          <t>Face Serum</t>
        </is>
      </c>
      <c r="F3" s="9" t="n">
        <v>2200</v>
      </c>
      <c r="G3" s="9" t="inlineStr">
        <is>
          <t>Returned</t>
        </is>
      </c>
      <c r="H3" s="9" t="inlineStr">
        <is>
          <t>Customer refused</t>
        </is>
      </c>
      <c r="I3" s="9" t="n">
        <v>2</v>
      </c>
      <c r="J3" s="9" t="inlineStr">
        <is>
          <t>N</t>
        </is>
      </c>
      <c r="K3" s="9" t="n">
        <v>3</v>
      </c>
      <c r="L3" s="9" t="inlineStr">
        <is>
          <t>EXAMPLE</t>
        </is>
      </c>
    </row>
    <row r="4">
      <c r="A4" s="9" t="inlineStr">
        <is>
          <t>EX-1003</t>
        </is>
      </c>
      <c r="B4" s="10" t="n">
        <v>46299</v>
      </c>
      <c r="C4" s="9" t="inlineStr">
        <is>
          <t>Lahore</t>
        </is>
      </c>
      <c r="D4" s="9" t="inlineStr">
        <is>
          <t>TCS</t>
        </is>
      </c>
      <c r="E4" s="9" t="inlineStr">
        <is>
          <t>Handbag</t>
        </is>
      </c>
      <c r="F4" s="9" t="n">
        <v>4200</v>
      </c>
      <c r="G4" s="9" t="inlineStr">
        <is>
          <t>Delivered</t>
        </is>
      </c>
      <c r="H4" s="9" t="inlineStr"/>
      <c r="I4" s="9" t="n">
        <v>1</v>
      </c>
      <c r="J4" s="9" t="inlineStr">
        <is>
          <t>Y</t>
        </is>
      </c>
      <c r="K4" s="9" t="n">
        <v>1</v>
      </c>
      <c r="L4" s="9" t="inlineStr">
        <is>
          <t>EXAMPLE</t>
        </is>
      </c>
    </row>
    <row r="5">
      <c r="A5" s="9" t="inlineStr">
        <is>
          <t>EX-1004</t>
        </is>
      </c>
      <c r="B5" s="10" t="n">
        <v>46300</v>
      </c>
      <c r="C5" s="9" t="inlineStr">
        <is>
          <t>Peshawar</t>
        </is>
      </c>
      <c r="D5" s="9" t="inlineStr">
        <is>
          <t>Trax</t>
        </is>
      </c>
      <c r="E5" s="9" t="inlineStr">
        <is>
          <t>Perfume</t>
        </is>
      </c>
      <c r="F5" s="9" t="n">
        <v>2800</v>
      </c>
      <c r="G5" s="9" t="inlineStr">
        <is>
          <t>RTO</t>
        </is>
      </c>
      <c r="H5" s="9" t="inlineStr">
        <is>
          <t>Customer not reachable</t>
        </is>
      </c>
      <c r="I5" s="9" t="n">
        <v>3</v>
      </c>
      <c r="J5" s="9" t="inlineStr">
        <is>
          <t>N</t>
        </is>
      </c>
      <c r="K5" s="9" t="n">
        <v>2</v>
      </c>
      <c r="L5" s="9" t="inlineStr">
        <is>
          <t>EXAMPLE</t>
        </is>
      </c>
    </row>
    <row r="6">
      <c r="A6" s="9" t="inlineStr">
        <is>
          <t>EX-1005</t>
        </is>
      </c>
      <c r="B6" s="10" t="n">
        <v>46301</v>
      </c>
      <c r="C6" s="9" t="inlineStr">
        <is>
          <t>Multan</t>
        </is>
      </c>
      <c r="D6" s="9" t="inlineStr">
        <is>
          <t>M&amp;P</t>
        </is>
      </c>
      <c r="E6" s="9" t="inlineStr">
        <is>
          <t>Kurti</t>
        </is>
      </c>
      <c r="F6" s="9" t="n">
        <v>1900</v>
      </c>
      <c r="G6" s="9" t="inlineStr">
        <is>
          <t>Returned</t>
        </is>
      </c>
      <c r="H6" s="9" t="inlineStr">
        <is>
          <t>Wrong/incomplete address</t>
        </is>
      </c>
      <c r="I6" s="9" t="n">
        <v>2</v>
      </c>
      <c r="J6" s="9" t="inlineStr">
        <is>
          <t>N</t>
        </is>
      </c>
      <c r="K6" s="9" t="n">
        <v>4</v>
      </c>
      <c r="L6" s="9" t="inlineStr">
        <is>
          <t>EXAMPLE</t>
        </is>
      </c>
    </row>
    <row r="7">
      <c r="A7" s="9" t="inlineStr">
        <is>
          <t>EX-1006</t>
        </is>
      </c>
      <c r="B7" s="10" t="n">
        <v>46302</v>
      </c>
      <c r="C7" s="9" t="inlineStr">
        <is>
          <t>Islamabad</t>
        </is>
      </c>
      <c r="D7" s="9" t="inlineStr">
        <is>
          <t>Call Courier</t>
        </is>
      </c>
      <c r="E7" s="9" t="inlineStr">
        <is>
          <t>Bedsheet</t>
        </is>
      </c>
      <c r="F7" s="9" t="n">
        <v>3100</v>
      </c>
      <c r="G7" s="9" t="inlineStr">
        <is>
          <t>Delivered</t>
        </is>
      </c>
      <c r="H7" s="9" t="inlineStr"/>
      <c r="I7" s="9" t="n">
        <v>1</v>
      </c>
      <c r="J7" s="9" t="inlineStr">
        <is>
          <t>Y</t>
        </is>
      </c>
      <c r="K7" s="9" t="n">
        <v>2</v>
      </c>
      <c r="L7" s="9" t="inlineStr">
        <is>
          <t>EXAMPLE</t>
        </is>
      </c>
    </row>
    <row r="8">
      <c r="A8" s="9" t="inlineStr">
        <is>
          <t>EX-1007</t>
        </is>
      </c>
      <c r="B8" s="10" t="n">
        <v>46303</v>
      </c>
      <c r="C8" s="9" t="inlineStr">
        <is>
          <t>Hyderabad</t>
        </is>
      </c>
      <c r="D8" s="9" t="inlineStr">
        <is>
          <t>PostEx</t>
        </is>
      </c>
      <c r="E8" s="9" t="inlineStr">
        <is>
          <t>Lipstick Set</t>
        </is>
      </c>
      <c r="F8" s="9" t="n">
        <v>1600</v>
      </c>
      <c r="G8" s="9" t="inlineStr">
        <is>
          <t>Returned</t>
        </is>
      </c>
      <c r="H8" s="9" t="inlineStr">
        <is>
          <t>Fake order</t>
        </is>
      </c>
      <c r="I8" s="9" t="n">
        <v>1</v>
      </c>
      <c r="J8" s="9" t="inlineStr">
        <is>
          <t>N</t>
        </is>
      </c>
      <c r="K8" s="9" t="n">
        <v>1</v>
      </c>
      <c r="L8" s="9" t="inlineStr">
        <is>
          <t>EXAMPLE</t>
        </is>
      </c>
    </row>
    <row r="9">
      <c r="A9" s="9" t="inlineStr">
        <is>
          <t>EX-1008</t>
        </is>
      </c>
      <c r="B9" s="10" t="n">
        <v>46304</v>
      </c>
      <c r="C9" s="9" t="inlineStr">
        <is>
          <t>Faisalabad</t>
        </is>
      </c>
      <c r="D9" s="9" t="inlineStr">
        <is>
          <t>Leopards</t>
        </is>
      </c>
      <c r="E9" s="9" t="inlineStr">
        <is>
          <t>Kitchen Organizer</t>
        </is>
      </c>
      <c r="F9" s="9" t="n">
        <v>2500</v>
      </c>
      <c r="G9" s="9" t="inlineStr">
        <is>
          <t>Delivered</t>
        </is>
      </c>
      <c r="H9" s="9" t="inlineStr"/>
      <c r="I9" s="9" t="n">
        <v>1</v>
      </c>
      <c r="J9" s="9" t="inlineStr">
        <is>
          <t>N</t>
        </is>
      </c>
      <c r="K9" s="9" t="n">
        <v>2</v>
      </c>
      <c r="L9" s="9" t="inlineStr">
        <is>
          <t>EXAMPLE</t>
        </is>
      </c>
    </row>
  </sheetData>
  <dataValidations count="2">
    <dataValidation sqref="G2:G2000" showDropDown="0" showInputMessage="0" showErrorMessage="0" allowBlank="1" type="list">
      <formula1>"Delivered,Returned,RTO"</formula1>
    </dataValidation>
    <dataValidation sqref="J2:J20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2026-10-20T16:12:13Z</dcterms:created>
  <dcterms:modified xmlns:dcterms="http://purl.org/dc/terms/" xmlns:xsi="http://www.w3.org/2001/XMLSchema-instance" xsi:type="dcterms:W3CDTF">2026-10-20T16:12:13Z</dcterms:modified>
</cp:coreProperties>
</file>